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4915" windowHeight="17685"/>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F47" i="1" l="1"/>
  <c r="F46" i="1"/>
  <c r="F45" i="1"/>
  <c r="F44" i="1"/>
  <c r="F42" i="1"/>
  <c r="F41" i="1"/>
  <c r="F40" i="1"/>
  <c r="F39" i="1"/>
  <c r="F37" i="1"/>
  <c r="F36" i="1"/>
  <c r="F35" i="1"/>
  <c r="F27" i="1"/>
  <c r="F26" i="1"/>
  <c r="F25" i="1"/>
  <c r="F23" i="1"/>
  <c r="F22" i="1"/>
  <c r="F19" i="1"/>
  <c r="F18" i="1"/>
  <c r="F16" i="1"/>
  <c r="F15" i="1"/>
  <c r="F13" i="1"/>
  <c r="F11" i="1"/>
  <c r="F9" i="1"/>
  <c r="F8" i="1"/>
  <c r="F10" i="1"/>
  <c r="F12" i="1"/>
  <c r="F14" i="1"/>
  <c r="F17" i="1"/>
  <c r="F20" i="1"/>
  <c r="F21" i="1"/>
  <c r="F24" i="1"/>
  <c r="F28" i="1"/>
  <c r="F29" i="1"/>
  <c r="F30" i="1"/>
  <c r="F31" i="1"/>
  <c r="F32" i="1"/>
  <c r="F33" i="1"/>
  <c r="F34" i="1"/>
  <c r="F38" i="1"/>
  <c r="F43" i="1"/>
  <c r="F7" i="1"/>
  <c r="F6" i="1"/>
  <c r="A7" i="1"/>
  <c r="A8" i="1" s="1"/>
  <c r="A12" i="1" s="1"/>
  <c r="A18" i="1" s="1"/>
  <c r="A19" i="1" s="1"/>
  <c r="A21" i="1" s="1"/>
  <c r="A22" i="1" s="1"/>
  <c r="A23" i="1" s="1"/>
  <c r="A25" i="1" s="1"/>
  <c r="A26" i="1" s="1"/>
  <c r="A27" i="1" s="1"/>
  <c r="A29" i="1" s="1"/>
  <c r="A30" i="1" s="1"/>
  <c r="A31" i="1" s="1"/>
  <c r="A32" i="1" s="1"/>
  <c r="A33" i="1" s="1"/>
  <c r="A34" i="1" s="1"/>
  <c r="A35" i="1" s="1"/>
  <c r="A36" i="1" s="1"/>
  <c r="A37" i="1" s="1"/>
  <c r="A39" i="1" s="1"/>
  <c r="A40" i="1" s="1"/>
  <c r="A41" i="1" s="1"/>
  <c r="A42" i="1" s="1"/>
  <c r="A44" i="1" s="1"/>
  <c r="A45" i="1" s="1"/>
  <c r="A46" i="1" s="1"/>
  <c r="A47" i="1" s="1"/>
  <c r="A48" i="1" s="1"/>
  <c r="A49" i="1" s="1"/>
  <c r="A50" i="1" s="1"/>
  <c r="A51" i="1" s="1"/>
  <c r="F48" i="1" l="1"/>
  <c r="F51" i="1" l="1"/>
  <c r="F50" i="1"/>
  <c r="F49" i="1"/>
</calcChain>
</file>

<file path=xl/comments1.xml><?xml version="1.0" encoding="utf-8"?>
<comments xmlns="http://schemas.openxmlformats.org/spreadsheetml/2006/main">
  <authors>
    <author>Heiko Hofmann</author>
  </authors>
  <commentList>
    <comment ref="A5" authorId="0">
      <text>
        <r>
          <rPr>
            <sz val="11"/>
            <color indexed="81"/>
            <rFont val="Tahoma"/>
            <family val="2"/>
          </rPr>
          <t xml:space="preserve">Spritzasbest ist ein weißgraues, graues oder graublaues, in der Regel weiches, mit dem Finger eindrückbares Material. Die Oberfläche ist zumeist genarbt, auch wenn sie mit einer Zementschlemme oder mit einem Farbanstrich geschützt ist
Asbesthaltiger Putz und leichte asbesthaltige Platten sind meist weißgrau, jedoch auch grau bis grau- braun. Das Material ist relativ weich und brüchig und läßt sich mit dem Fingernagel an der Oberfläche leicht ankratzen.
Sonstige asbesthaltige Produkte wie Pappe, Schnüre oder auch Schaumstoffe sind in der Regel eben- falls weißgrau bis grau und weisen eine geringe Festigkeit auf.
Bei sämtlichen asbesthaltigen Produkten sind an den Bruchstellen sehr feine, abstehende Fasern zu erkennen.
Eine definitive Aussage, ob das Produkt Asbest enthält, ist selbst für den Fachmann nicht immer ein- fach. Bevor eine Sanierung in Angriff genommen wird, sollte daher das als asbesthaltig vermutete Produkt einer Materialanalyse unterzogen werden.
In Gruppe 1, Zeile 3 – Leichte asbesthaltige Platten –, sind Platten, bei denen Faserfreisetzungen aufgrund von Pumpeffekten oder Schwingungen nicht auftreten können, mit 5 Punkten zu bewerten. Dies gilt in der Regel für kleinformatige Platten (Platten mit Plattengrößen unter 0,4 m²) und für großformatige Platten, die ausreichend biegesteif über engrastrige Unterkonstruktionen oder unmittelbar an massiven Bauteilen befestigt sind.
Großformatige Platten, bei denen Faserfreisetzungen aufgrund von Pumpeffekten oder Schwingungen möglich sind**), sind je nach deren Intensität mit 10 oder 15 Punkten zu bewerten.
</t>
        </r>
      </text>
    </comment>
    <comment ref="A17" authorId="0">
      <text>
        <r>
          <rPr>
            <sz val="11"/>
            <color indexed="81"/>
            <rFont val="Tahoma"/>
            <family val="2"/>
          </rPr>
          <t>Amphibol-Asbeste weisen ein ungünstigeres Verstaubungsverhalten auf als Chrysotil. Das Vorhan- densein von Amphibol-Asbesten ist nur mittels Materialanalyse feststellbar.</t>
        </r>
      </text>
    </comment>
    <comment ref="A20" authorId="0">
      <text>
        <r>
          <rPr>
            <sz val="11"/>
            <color indexed="81"/>
            <rFont val="Tahoma"/>
            <family val="2"/>
          </rPr>
          <t xml:space="preserve">Eine aufgelockerte Faserstruktur kann in der Regel bei Spritzasbest und Asbestschnur angenommen werden.
Eine feste Faserstruktur ist bei asbesthaltigem Putz, asbesthaltigem Schaumstoff und bei Spritzasbest mit zusätzlichem geschlossenem Deckanstrich gegeben. 
Bei asbesthaltigen Platten ist zwar in der Regel auch eine feste Faserstruktur anzunehmen, im Einzelfall kann aber auch eine aufgelockerte Faserstruktur vorliegen, z. B. bei Ausblühungen.
Eine Kunststoffummantelung, ein Gipsmantel oder dergleichen kann als beschichtete, dichte Oberfläche gelten, wenn die Ummantelung keine Beschädigungen oder undichten Stellen aufweist.
</t>
        </r>
      </text>
    </comment>
    <comment ref="A28" authorId="0">
      <text>
        <r>
          <rPr>
            <sz val="11"/>
            <color indexed="81"/>
            <rFont val="Tahoma"/>
            <family val="2"/>
          </rPr>
          <t xml:space="preserve">Eine Beeinträchtigung ist beispielsweise gegeben,
– wenn das Produkt direkt zugänglich ist und dadurch sehr leicht beschädigt wird,
– wenn bei Abschottungen Kabel nachgezogen werden,
– wenn an oder unter beschichteten Decken Leitungen befestigt, Dekorationen aufgehängt, abgehängte Decken geöffnet werden,
– wenn Blechverkleidungen am Produkt scheuern,
– wenn ein bewegliches Produkt Abrieb ausgesetzt ist,
– wenn ummantelte Lüftungskanäle Erschütterungen ausgesetzt sind, z. B. auch durch Ein- und Aus- schalten der Lüftungsanlage,
– wenn beschichtete Decken, Wände oder Stützen Erschütterungen oder mechanischen Einwirkun- gen, z. B. durch Ballwurf, ausgesetzt sind,
– wenn Beschichtungen von Dächern oder Wänden starken klimatischen Wechselbeanspruchungen ausgesetzt sind, z. B. Innenbeschichtung ohne äußere Wärmedämmung,
– wenn das Produkt von einer Lüftungsanlage direkt angeblasen wird,
– wenn in dem Raum mit dem Produkt starke Luftbewegungen vorhanden sind.
Bei beweglichen Produkten, wie z. B. Wärmerückgewinnungsanlagen, kann bei unsachgemäßem Betrieb oder bei Störung Abrieb auftreten.
</t>
        </r>
      </text>
    </comment>
    <comment ref="A38" authorId="0">
      <text>
        <r>
          <rPr>
            <sz val="11"/>
            <color indexed="81"/>
            <rFont val="Tahoma"/>
            <family val="2"/>
          </rPr>
          <t xml:space="preserve">Schulen, Kindergärten, Sporthallen, Hallenbäder werden vorwiegend von Kindern, Jugendlichen und jüngeren Erwachsenen benutzt. Diese Altersgruppen sind wegen der langen Latenzzeit der asbestbe- dingten Krankheiten besonders gefährdet.
Zu den dauernd oder häufig benutzten Räumen zählen alle Räume, die regelmäßig über einen Zeit- raum von mehreren Stunden benutzt werden.
Zeitweise benutzte Räume sind z. B. Technikräume, Lagerräume, Dachräume, Kellerräume, sonstige Nebenräume.
Selten benutzte Räume sind Technikschächte, Kriechgänge usw.
Die in der ehemaligen DDR hergestellten asbesthaltigen Platten wurden dort auch in Wohnungen ver- wendet; Räume von Wohnungen sind in Zeile 22 einzustufen.
</t>
        </r>
      </text>
    </comment>
    <comment ref="A43" authorId="0">
      <text>
        <r>
          <rPr>
            <sz val="11"/>
            <color indexed="81"/>
            <rFont val="Tahoma"/>
            <family val="2"/>
          </rPr>
          <t xml:space="preserve">Als unmittelbar im Raum liegend sind alle Produkte einzustufen, die zwischen dem Rohfußboden und der untersten Decke (Zwischendecke) angeordnet sind.
Ummantelungen oder Auskleidungen von Lüftungskanälen oder Lüftungsgeräten sind grundsätzlich für sämtliche von dieser Lüftungsanlage belüfteten Räume zu berücksichtigen. Bei UmmanteIungen kann bei nachgewiesener Dichtheit der Lüftungskanäle oder Lüftungsgeräte von einer Nichtbeeinträchtigung der belüfteten Räume ausgegangen werden.
Abgehängte undichte Decken oder Bekleidungen sind sämtliche nicht luftdichten Konstruktionen oder Materialien.
</t>
        </r>
      </text>
    </comment>
  </commentList>
</comments>
</file>

<file path=xl/sharedStrings.xml><?xml version="1.0" encoding="utf-8"?>
<sst xmlns="http://schemas.openxmlformats.org/spreadsheetml/2006/main" count="72" uniqueCount="66">
  <si>
    <t>Gruppe</t>
  </si>
  <si>
    <t>Gebäude</t>
  </si>
  <si>
    <t>Raum</t>
  </si>
  <si>
    <t>Produkt</t>
  </si>
  <si>
    <t>I</t>
  </si>
  <si>
    <t>II</t>
  </si>
  <si>
    <t>III</t>
  </si>
  <si>
    <t>IV</t>
  </si>
  <si>
    <t>V</t>
  </si>
  <si>
    <t>VI</t>
  </si>
  <si>
    <t>VII</t>
  </si>
  <si>
    <t>Summe der Bewertungspunkte</t>
  </si>
  <si>
    <t>Art der Asbestverwendung</t>
  </si>
  <si>
    <t>Asbestart</t>
  </si>
  <si>
    <t>Struktur der Oberfläche des Asbestprodukts</t>
  </si>
  <si>
    <t>Beeinträchtigung des Asbestprodukts von außen</t>
  </si>
  <si>
    <t>Raumnutzung</t>
  </si>
  <si>
    <t>Lage des Produkts</t>
  </si>
  <si>
    <t xml:space="preserve">Spritzasbest </t>
  </si>
  <si>
    <t>Asbesthaltiger Putz</t>
  </si>
  <si>
    <t>Leichte asbesthaltige Platten</t>
  </si>
  <si>
    <t>Sonstige asbesthaltige Platten</t>
  </si>
  <si>
    <t>Amphibol-Asbeste</t>
  </si>
  <si>
    <t>Sonstige Asbeste</t>
  </si>
  <si>
    <t xml:space="preserve">Aufgelockerte Faserstruktur </t>
  </si>
  <si>
    <t>Feste Faserstruktur ohne oder mit nicht ausreichend dichter Oberflächenbeschichtung</t>
  </si>
  <si>
    <t xml:space="preserve">Beschichtete, dichte Oberfläche </t>
  </si>
  <si>
    <t xml:space="preserve">Starke Beschädigungen </t>
  </si>
  <si>
    <t>Oberflächenzustand des Asbestprodukts</t>
  </si>
  <si>
    <t xml:space="preserve">Leichte Beschädigungen </t>
  </si>
  <si>
    <t xml:space="preserve">Keine Beschädigungen </t>
  </si>
  <si>
    <t>Produkt ist durch direkte Zugänglichkeit (Fußboden bis Greifhöhe) Beschädigungen ausgesetzt</t>
  </si>
  <si>
    <t xml:space="preserve">Am Produkt werden gelegentlich Arbeiten durchgeführt </t>
  </si>
  <si>
    <t xml:space="preserve">Produkt ist mechanischen Einwirkungen ausgesetzt </t>
  </si>
  <si>
    <t xml:space="preserve">Produkt ist Erschütterungen ausgesetzt </t>
  </si>
  <si>
    <t xml:space="preserve">Produkt ist starken klimatischen Wechselbeanspruchungen ausgesetzt </t>
  </si>
  <si>
    <t xml:space="preserve">Produkt liegt im Bereich stärkerer Luftbewegungen </t>
  </si>
  <si>
    <t xml:space="preserve">Im Raum mit dem asbesthaltigen Produkt sind starke Luftbewegungen vorhanden </t>
  </si>
  <si>
    <t xml:space="preserve">Am Produkt kann bei unsachgemäßem Betrieb Abrieb auftreten </t>
  </si>
  <si>
    <t xml:space="preserve">Das Produkt ist von außen nicht beeinträchtigt </t>
  </si>
  <si>
    <t>Regelmäßig von Kindern, Jugendlichen und Sportlern benutzter Raum</t>
  </si>
  <si>
    <t>Dauernd oder häufig von sonstigen Personen benutzter Raum</t>
  </si>
  <si>
    <t xml:space="preserve">Zeitweise benutzter Raum </t>
  </si>
  <si>
    <t xml:space="preserve">Nur selten benutzter Raum </t>
  </si>
  <si>
    <t xml:space="preserve">Unmittelbar im Raum </t>
  </si>
  <si>
    <t>Im Lüftungssystem (Auskleidung oder Ummantelung undichter Kanäle) für den Raum</t>
  </si>
  <si>
    <t xml:space="preserve">Hinter einer abgehängten undichten Decke oder Bekleidung </t>
  </si>
  <si>
    <t>Hinter einer abgehängten dichten Decke oder Bekleidung, hinter staubdichter Unterfangung oder Beschichtung, außerhalb dichter Lüftungskanäle</t>
  </si>
  <si>
    <t>a) Faserfreisetzungen aufgrund von Schwingungen nicht möglich (kleinformatige Platten &lt; 0,4 m2)</t>
  </si>
  <si>
    <t>Asbestkitt</t>
  </si>
  <si>
    <t>Asbestschaumstoff</t>
  </si>
  <si>
    <t>Asbestgewebematte</t>
  </si>
  <si>
    <t>Ungebundene Asbeststopfmassen</t>
  </si>
  <si>
    <t>Bewertung</t>
  </si>
  <si>
    <t>Bewertungszahl</t>
  </si>
  <si>
    <t>&gt;= 80</t>
  </si>
  <si>
    <t>70 - 79</t>
  </si>
  <si>
    <t>&lt; 70</t>
  </si>
  <si>
    <t>Dringlichkeitsstufe I (Sanierung unverzüglich erforderlich)</t>
  </si>
  <si>
    <t>Dringlichkeitsstufe II (Neubewertung mittelfristig erforderlich)</t>
  </si>
  <si>
    <t>Dringlichkeitsstufe III (Neubewertung langfristig erforderlich)</t>
  </si>
  <si>
    <t>info</t>
  </si>
  <si>
    <t>Zeile / INFO</t>
  </si>
  <si>
    <t>b) Geringe Faserfreisetzungen aufgrund von Schwingungen und Pumpeffekten möglich (großformatige Platten)</t>
  </si>
  <si>
    <t>c) Größere Faserfreisetzungen aufgrund von Schwingungen und Pumpeffekten möglich (großformatige Platten)</t>
  </si>
  <si>
    <t>Asbestprodukte - Bewertung der Dringlichlichkeit einer Sanierung gem. Asbestrichtlinie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</si>
</sst>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sz val="11"/>
      <color indexed="81"/>
      <name val="Tahoma"/>
      <family val="2"/>
    </font>
  </fonts>
  <fills count="4">
    <fill>
      <patternFill patternType="none"/>
    </fill>
    <fill>
      <patternFill patternType="gray125"/>
    </fill>
    <fill>
      <patternFill patternType="solid">
        <fgColor rgb="FF0070C0"/>
        <bgColor indexed="64"/>
      </patternFill>
    </fill>
    <fill>
      <patternFill patternType="solid">
        <fgColor theme="3" tint="0.79998168889431442"/>
        <bgColor indexed="64"/>
      </patternFill>
    </fill>
  </fills>
  <borders count="2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Border="1"/>
    <xf numFmtId="0" fontId="0" fillId="0" borderId="1" xfId="0" applyBorder="1" applyAlignment="1">
      <alignment horizontal="center"/>
    </xf>
    <xf numFmtId="0" fontId="0" fillId="0" borderId="0" xfId="0" applyBorder="1" applyAlignment="1">
      <alignment horizontal="center"/>
    </xf>
    <xf numFmtId="0" fontId="2" fillId="0" borderId="0" xfId="0" applyFont="1" applyBorder="1"/>
    <xf numFmtId="0" fontId="1" fillId="0" borderId="2" xfId="0" applyFont="1" applyBorder="1" applyAlignment="1">
      <alignment horizontal="center"/>
    </xf>
    <xf numFmtId="0" fontId="0" fillId="0" borderId="3" xfId="0" applyBorder="1" applyAlignment="1">
      <alignment horizontal="center"/>
    </xf>
    <xf numFmtId="0" fontId="0" fillId="0" borderId="4" xfId="0" applyBorder="1"/>
    <xf numFmtId="0" fontId="1" fillId="0" borderId="5" xfId="0" applyFont="1"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3" xfId="0" applyBorder="1"/>
    <xf numFmtId="0" fontId="1" fillId="3" borderId="14" xfId="0" applyFont="1" applyFill="1" applyBorder="1" applyAlignment="1">
      <alignment horizontal="center"/>
    </xf>
    <xf numFmtId="0" fontId="1" fillId="3" borderId="14" xfId="0" applyFont="1" applyFill="1" applyBorder="1"/>
    <xf numFmtId="0" fontId="0" fillId="3" borderId="14" xfId="0" applyFill="1" applyBorder="1"/>
    <xf numFmtId="0" fontId="2" fillId="3" borderId="14" xfId="0" applyFont="1" applyFill="1" applyBorder="1"/>
    <xf numFmtId="0" fontId="0" fillId="0" borderId="15" xfId="0" applyBorder="1" applyAlignment="1">
      <alignment horizontal="center"/>
    </xf>
    <xf numFmtId="0" fontId="0" fillId="0" borderId="15" xfId="0" applyBorder="1"/>
    <xf numFmtId="0" fontId="2" fillId="0" borderId="15" xfId="0" applyFont="1" applyBorder="1"/>
    <xf numFmtId="0" fontId="0" fillId="3" borderId="16" xfId="0" applyFill="1" applyBorder="1" applyAlignment="1">
      <alignment horizontal="center"/>
    </xf>
    <xf numFmtId="0" fontId="1" fillId="3" borderId="17" xfId="0" applyFont="1" applyFill="1" applyBorder="1" applyAlignment="1">
      <alignment horizontal="center"/>
    </xf>
    <xf numFmtId="0" fontId="0" fillId="0" borderId="18" xfId="0" applyBorder="1" applyAlignment="1">
      <alignment horizontal="center"/>
    </xf>
    <xf numFmtId="0" fontId="1" fillId="0" borderId="19" xfId="0" applyFont="1" applyBorder="1" applyAlignment="1">
      <alignment horizontal="center"/>
    </xf>
    <xf numFmtId="0" fontId="1" fillId="0" borderId="8" xfId="0" applyFont="1" applyBorder="1" applyAlignment="1">
      <alignment horizontal="center" textRotation="90"/>
    </xf>
    <xf numFmtId="0" fontId="1" fillId="0" borderId="11" xfId="0" applyFont="1" applyBorder="1" applyAlignment="1">
      <alignment horizontal="center" textRotation="90"/>
    </xf>
    <xf numFmtId="0" fontId="1" fillId="0" borderId="10" xfId="0" applyFont="1" applyBorder="1" applyAlignment="1">
      <alignment horizontal="center" textRotation="90"/>
    </xf>
    <xf numFmtId="0" fontId="1" fillId="0" borderId="12" xfId="0" applyFont="1" applyBorder="1" applyAlignment="1">
      <alignment horizontal="center" textRotation="90"/>
    </xf>
    <xf numFmtId="0" fontId="0" fillId="0" borderId="0" xfId="0" applyFill="1" applyBorder="1" applyAlignment="1">
      <alignment horizontal="center"/>
    </xf>
    <xf numFmtId="0" fontId="0" fillId="0" borderId="4" xfId="0" applyFill="1" applyBorder="1" applyAlignment="1">
      <alignment horizontal="center"/>
    </xf>
    <xf numFmtId="0" fontId="4" fillId="0" borderId="0" xfId="0" applyFont="1" applyFill="1" applyBorder="1" applyAlignment="1">
      <alignment horizontal="center"/>
    </xf>
    <xf numFmtId="0" fontId="0" fillId="0" borderId="15" xfId="0" applyBorder="1" applyAlignment="1">
      <alignment horizontal="left" vertical="top" wrapText="1"/>
    </xf>
    <xf numFmtId="0" fontId="1" fillId="0" borderId="20" xfId="0" applyFont="1" applyBorder="1" applyAlignment="1">
      <alignment horizontal="center" textRotation="90" wrapText="1"/>
    </xf>
    <xf numFmtId="0" fontId="1" fillId="0" borderId="21" xfId="0" applyFont="1" applyBorder="1" applyAlignment="1">
      <alignment horizontal="center" textRotation="90" wrapText="1"/>
    </xf>
    <xf numFmtId="0" fontId="1" fillId="0" borderId="22" xfId="0" applyFont="1" applyBorder="1" applyAlignment="1">
      <alignment horizontal="center" textRotation="90"/>
    </xf>
    <xf numFmtId="0" fontId="1" fillId="0" borderId="23" xfId="0" applyFont="1" applyBorder="1" applyAlignment="1">
      <alignment horizontal="center" textRotation="90"/>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0" xfId="0" applyBorder="1" applyAlignment="1">
      <alignment horizontal="left"/>
    </xf>
    <xf numFmtId="0" fontId="0" fillId="0" borderId="15" xfId="0" applyBorder="1" applyAlignment="1">
      <alignment horizontal="left"/>
    </xf>
    <xf numFmtId="0" fontId="4" fillId="0" borderId="0" xfId="0" applyFont="1" applyFill="1" applyBorder="1" applyAlignment="1">
      <alignment horizontal="left"/>
    </xf>
    <xf numFmtId="0" fontId="0" fillId="0" borderId="4" xfId="0" applyBorder="1" applyAlignment="1">
      <alignment horizontal="left"/>
    </xf>
  </cellXfs>
  <cellStyles count="1">
    <cellStyle name="Standard" xfId="0" builtinId="0"/>
  </cellStyles>
  <dxfs count="7">
    <dxf>
      <fill>
        <patternFill>
          <bgColor rgb="FFC00000"/>
        </patternFill>
      </fill>
    </dxf>
    <dxf>
      <fill>
        <patternFill>
          <bgColor rgb="FFC00000"/>
        </patternFill>
      </fill>
    </dxf>
    <dxf>
      <fill>
        <patternFill>
          <bgColor rgb="FFFFC000"/>
        </patternFill>
      </fill>
    </dxf>
    <dxf>
      <fill>
        <patternFill>
          <bgColor rgb="FFFFC000"/>
        </patternFill>
      </fill>
    </dxf>
    <dxf>
      <fill>
        <patternFill>
          <bgColor rgb="FF92D050"/>
        </patternFill>
      </fill>
    </dxf>
    <dxf>
      <fill>
        <patternFill>
          <bgColor rgb="FF92D050"/>
        </patternFill>
      </fill>
    </dxf>
    <dxf>
      <font>
        <b/>
        <i val="0"/>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E9" lockText="1" noThreeD="1"/>
</file>

<file path=xl/ctrlProps/ctrlProp10.xml><?xml version="1.0" encoding="utf-8"?>
<formControlPr xmlns="http://schemas.microsoft.com/office/spreadsheetml/2009/9/main" objectType="CheckBox" fmlaLink="E21" lockText="1" noThreeD="1"/>
</file>

<file path=xl/ctrlProps/ctrlProp11.xml><?xml version="1.0" encoding="utf-8"?>
<formControlPr xmlns="http://schemas.microsoft.com/office/spreadsheetml/2009/9/main" objectType="CheckBox" fmlaLink="E22" lockText="1" noThreeD="1"/>
</file>

<file path=xl/ctrlProps/ctrlProp12.xml><?xml version="1.0" encoding="utf-8"?>
<formControlPr xmlns="http://schemas.microsoft.com/office/spreadsheetml/2009/9/main" objectType="CheckBox" fmlaLink="E23" lockText="1" noThreeD="1"/>
</file>

<file path=xl/ctrlProps/ctrlProp13.xml><?xml version="1.0" encoding="utf-8"?>
<formControlPr xmlns="http://schemas.microsoft.com/office/spreadsheetml/2009/9/main" objectType="CheckBox" fmlaLink="E25" lockText="1" noThreeD="1"/>
</file>

<file path=xl/ctrlProps/ctrlProp14.xml><?xml version="1.0" encoding="utf-8"?>
<formControlPr xmlns="http://schemas.microsoft.com/office/spreadsheetml/2009/9/main" objectType="CheckBox" fmlaLink="E26" lockText="1" noThreeD="1"/>
</file>

<file path=xl/ctrlProps/ctrlProp15.xml><?xml version="1.0" encoding="utf-8"?>
<formControlPr xmlns="http://schemas.microsoft.com/office/spreadsheetml/2009/9/main" objectType="CheckBox" fmlaLink="E27" lockText="1" noThreeD="1"/>
</file>

<file path=xl/ctrlProps/ctrlProp16.xml><?xml version="1.0" encoding="utf-8"?>
<formControlPr xmlns="http://schemas.microsoft.com/office/spreadsheetml/2009/9/main" objectType="CheckBox" fmlaLink="E29" lockText="1" noThreeD="1"/>
</file>

<file path=xl/ctrlProps/ctrlProp17.xml><?xml version="1.0" encoding="utf-8"?>
<formControlPr xmlns="http://schemas.microsoft.com/office/spreadsheetml/2009/9/main" objectType="CheckBox" fmlaLink="E30" lockText="1" noThreeD="1"/>
</file>

<file path=xl/ctrlProps/ctrlProp18.xml><?xml version="1.0" encoding="utf-8"?>
<formControlPr xmlns="http://schemas.microsoft.com/office/spreadsheetml/2009/9/main" objectType="CheckBox" fmlaLink="E31" lockText="1" noThreeD="1"/>
</file>

<file path=xl/ctrlProps/ctrlProp19.xml><?xml version="1.0" encoding="utf-8"?>
<formControlPr xmlns="http://schemas.microsoft.com/office/spreadsheetml/2009/9/main" objectType="CheckBox" fmlaLink="E32" lockText="1" noThreeD="1"/>
</file>

<file path=xl/ctrlProps/ctrlProp2.xml><?xml version="1.0" encoding="utf-8"?>
<formControlPr xmlns="http://schemas.microsoft.com/office/spreadsheetml/2009/9/main" objectType="CheckBox" fmlaLink="E10" lockText="1" noThreeD="1"/>
</file>

<file path=xl/ctrlProps/ctrlProp20.xml><?xml version="1.0" encoding="utf-8"?>
<formControlPr xmlns="http://schemas.microsoft.com/office/spreadsheetml/2009/9/main" objectType="CheckBox" fmlaLink="E33" lockText="1" noThreeD="1"/>
</file>

<file path=xl/ctrlProps/ctrlProp21.xml><?xml version="1.0" encoding="utf-8"?>
<formControlPr xmlns="http://schemas.microsoft.com/office/spreadsheetml/2009/9/main" objectType="CheckBox" fmlaLink="E34" lockText="1" noThreeD="1"/>
</file>

<file path=xl/ctrlProps/ctrlProp22.xml><?xml version="1.0" encoding="utf-8"?>
<formControlPr xmlns="http://schemas.microsoft.com/office/spreadsheetml/2009/9/main" objectType="CheckBox" fmlaLink="E35" lockText="1" noThreeD="1"/>
</file>

<file path=xl/ctrlProps/ctrlProp23.xml><?xml version="1.0" encoding="utf-8"?>
<formControlPr xmlns="http://schemas.microsoft.com/office/spreadsheetml/2009/9/main" objectType="CheckBox" fmlaLink="E36" lockText="1" noThreeD="1"/>
</file>

<file path=xl/ctrlProps/ctrlProp24.xml><?xml version="1.0" encoding="utf-8"?>
<formControlPr xmlns="http://schemas.microsoft.com/office/spreadsheetml/2009/9/main" objectType="CheckBox" fmlaLink="E37" lockText="1" noThreeD="1"/>
</file>

<file path=xl/ctrlProps/ctrlProp25.xml><?xml version="1.0" encoding="utf-8"?>
<formControlPr xmlns="http://schemas.microsoft.com/office/spreadsheetml/2009/9/main" objectType="CheckBox" fmlaLink="E39" lockText="1" noThreeD="1"/>
</file>

<file path=xl/ctrlProps/ctrlProp26.xml><?xml version="1.0" encoding="utf-8"?>
<formControlPr xmlns="http://schemas.microsoft.com/office/spreadsheetml/2009/9/main" objectType="CheckBox" fmlaLink="E40" lockText="1" noThreeD="1"/>
</file>

<file path=xl/ctrlProps/ctrlProp27.xml><?xml version="1.0" encoding="utf-8"?>
<formControlPr xmlns="http://schemas.microsoft.com/office/spreadsheetml/2009/9/main" objectType="CheckBox" fmlaLink="E41" lockText="1" noThreeD="1"/>
</file>

<file path=xl/ctrlProps/ctrlProp28.xml><?xml version="1.0" encoding="utf-8"?>
<formControlPr xmlns="http://schemas.microsoft.com/office/spreadsheetml/2009/9/main" objectType="CheckBox" fmlaLink="E42" lockText="1" noThreeD="1"/>
</file>

<file path=xl/ctrlProps/ctrlProp29.xml><?xml version="1.0" encoding="utf-8"?>
<formControlPr xmlns="http://schemas.microsoft.com/office/spreadsheetml/2009/9/main" objectType="CheckBox" fmlaLink="E44" lockText="1" noThreeD="1"/>
</file>

<file path=xl/ctrlProps/ctrlProp3.xml><?xml version="1.0" encoding="utf-8"?>
<formControlPr xmlns="http://schemas.microsoft.com/office/spreadsheetml/2009/9/main" objectType="CheckBox" fmlaLink="E11" lockText="1" noThreeD="1"/>
</file>

<file path=xl/ctrlProps/ctrlProp30.xml><?xml version="1.0" encoding="utf-8"?>
<formControlPr xmlns="http://schemas.microsoft.com/office/spreadsheetml/2009/9/main" objectType="CheckBox" fmlaLink="E45" lockText="1" noThreeD="1"/>
</file>

<file path=xl/ctrlProps/ctrlProp31.xml><?xml version="1.0" encoding="utf-8"?>
<formControlPr xmlns="http://schemas.microsoft.com/office/spreadsheetml/2009/9/main" objectType="CheckBox" fmlaLink="E46" lockText="1" noThreeD="1"/>
</file>

<file path=xl/ctrlProps/ctrlProp32.xml><?xml version="1.0" encoding="utf-8"?>
<formControlPr xmlns="http://schemas.microsoft.com/office/spreadsheetml/2009/9/main" objectType="CheckBox" fmlaLink="E47" lockText="1" noThreeD="1"/>
</file>

<file path=xl/ctrlProps/ctrlProp33.xml><?xml version="1.0" encoding="utf-8"?>
<formControlPr xmlns="http://schemas.microsoft.com/office/spreadsheetml/2009/9/main" objectType="CheckBox" fmlaLink="E6" lockText="1" noThreeD="1"/>
</file>

<file path=xl/ctrlProps/ctrlProp34.xml><?xml version="1.0" encoding="utf-8"?>
<formControlPr xmlns="http://schemas.microsoft.com/office/spreadsheetml/2009/9/main" objectType="CheckBox" fmlaLink="E7" lockText="1" noThreeD="1"/>
</file>

<file path=xl/ctrlProps/ctrlProp4.xml><?xml version="1.0" encoding="utf-8"?>
<formControlPr xmlns="http://schemas.microsoft.com/office/spreadsheetml/2009/9/main" objectType="CheckBox" fmlaLink="E13" lockText="1" noThreeD="1"/>
</file>

<file path=xl/ctrlProps/ctrlProp5.xml><?xml version="1.0" encoding="utf-8"?>
<formControlPr xmlns="http://schemas.microsoft.com/office/spreadsheetml/2009/9/main" objectType="CheckBox" fmlaLink="E14" lockText="1" noThreeD="1"/>
</file>

<file path=xl/ctrlProps/ctrlProp6.xml><?xml version="1.0" encoding="utf-8"?>
<formControlPr xmlns="http://schemas.microsoft.com/office/spreadsheetml/2009/9/main" objectType="CheckBox" fmlaLink="E15" lockText="1" noThreeD="1"/>
</file>

<file path=xl/ctrlProps/ctrlProp7.xml><?xml version="1.0" encoding="utf-8"?>
<formControlPr xmlns="http://schemas.microsoft.com/office/spreadsheetml/2009/9/main" objectType="CheckBox" fmlaLink="E16" lockText="1" noThreeD="1"/>
</file>

<file path=xl/ctrlProps/ctrlProp8.xml><?xml version="1.0" encoding="utf-8"?>
<formControlPr xmlns="http://schemas.microsoft.com/office/spreadsheetml/2009/9/main" objectType="CheckBox" fmlaLink="E18" lockText="1" noThreeD="1"/>
</file>

<file path=xl/ctrlProps/ctrlProp9.xml><?xml version="1.0" encoding="utf-8"?>
<formControlPr xmlns="http://schemas.microsoft.com/office/spreadsheetml/2009/9/main" objectType="CheckBox" fmlaLink="E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7</xdr:row>
          <xdr:rowOff>228600</xdr:rowOff>
        </xdr:from>
        <xdr:to>
          <xdr:col>5</xdr:col>
          <xdr:colOff>66675</xdr:colOff>
          <xdr:row>9</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228600</xdr:rowOff>
        </xdr:from>
        <xdr:to>
          <xdr:col>5</xdr:col>
          <xdr:colOff>66675</xdr:colOff>
          <xdr:row>10</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228600</xdr:rowOff>
        </xdr:from>
        <xdr:to>
          <xdr:col>5</xdr:col>
          <xdr:colOff>66675</xdr:colOff>
          <xdr:row>11</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228600</xdr:rowOff>
        </xdr:from>
        <xdr:to>
          <xdr:col>5</xdr:col>
          <xdr:colOff>66675</xdr:colOff>
          <xdr:row>13</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228600</xdr:rowOff>
        </xdr:from>
        <xdr:to>
          <xdr:col>5</xdr:col>
          <xdr:colOff>66675</xdr:colOff>
          <xdr:row>14</xdr:row>
          <xdr:rowOff>28575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228600</xdr:rowOff>
        </xdr:from>
        <xdr:to>
          <xdr:col>5</xdr:col>
          <xdr:colOff>66675</xdr:colOff>
          <xdr:row>15</xdr:row>
          <xdr:rowOff>28575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228600</xdr:rowOff>
        </xdr:from>
        <xdr:to>
          <xdr:col>5</xdr:col>
          <xdr:colOff>66675</xdr:colOff>
          <xdr:row>16</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228600</xdr:rowOff>
        </xdr:from>
        <xdr:to>
          <xdr:col>5</xdr:col>
          <xdr:colOff>66675</xdr:colOff>
          <xdr:row>18</xdr:row>
          <xdr:rowOff>28575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228600</xdr:rowOff>
        </xdr:from>
        <xdr:to>
          <xdr:col>5</xdr:col>
          <xdr:colOff>66675</xdr:colOff>
          <xdr:row>19</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228600</xdr:rowOff>
        </xdr:from>
        <xdr:to>
          <xdr:col>5</xdr:col>
          <xdr:colOff>66675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228600</xdr:rowOff>
        </xdr:from>
        <xdr:to>
          <xdr:col>5</xdr:col>
          <xdr:colOff>66675</xdr:colOff>
          <xdr:row>22</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228600</xdr:rowOff>
        </xdr:from>
        <xdr:to>
          <xdr:col>5</xdr:col>
          <xdr:colOff>66675</xdr:colOff>
          <xdr:row>23</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228600</xdr:rowOff>
        </xdr:from>
        <xdr:to>
          <xdr:col>5</xdr:col>
          <xdr:colOff>66675</xdr:colOff>
          <xdr:row>25</xdr:row>
          <xdr:rowOff>28575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228600</xdr:rowOff>
        </xdr:from>
        <xdr:to>
          <xdr:col>5</xdr:col>
          <xdr:colOff>66675</xdr:colOff>
          <xdr:row>26</xdr:row>
          <xdr:rowOff>28575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228600</xdr:rowOff>
        </xdr:from>
        <xdr:to>
          <xdr:col>5</xdr:col>
          <xdr:colOff>66675</xdr:colOff>
          <xdr:row>27</xdr:row>
          <xdr:rowOff>28575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228600</xdr:rowOff>
        </xdr:from>
        <xdr:to>
          <xdr:col>5</xdr:col>
          <xdr:colOff>66675</xdr:colOff>
          <xdr:row>29</xdr:row>
          <xdr:rowOff>28575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228600</xdr:rowOff>
        </xdr:from>
        <xdr:to>
          <xdr:col>5</xdr:col>
          <xdr:colOff>66675</xdr:colOff>
          <xdr:row>30</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228600</xdr:rowOff>
        </xdr:from>
        <xdr:to>
          <xdr:col>5</xdr:col>
          <xdr:colOff>66675</xdr:colOff>
          <xdr:row>31</xdr:row>
          <xdr:rowOff>28575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228600</xdr:rowOff>
        </xdr:from>
        <xdr:to>
          <xdr:col>5</xdr:col>
          <xdr:colOff>66675</xdr:colOff>
          <xdr:row>32</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228600</xdr:rowOff>
        </xdr:from>
        <xdr:to>
          <xdr:col>5</xdr:col>
          <xdr:colOff>66675</xdr:colOff>
          <xdr:row>33</xdr:row>
          <xdr:rowOff>28575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228600</xdr:rowOff>
        </xdr:from>
        <xdr:to>
          <xdr:col>5</xdr:col>
          <xdr:colOff>66675</xdr:colOff>
          <xdr:row>34</xdr:row>
          <xdr:rowOff>28575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228600</xdr:rowOff>
        </xdr:from>
        <xdr:to>
          <xdr:col>5</xdr:col>
          <xdr:colOff>66675</xdr:colOff>
          <xdr:row>35</xdr:row>
          <xdr:rowOff>28575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228600</xdr:rowOff>
        </xdr:from>
        <xdr:to>
          <xdr:col>5</xdr:col>
          <xdr:colOff>66675</xdr:colOff>
          <xdr:row>36</xdr:row>
          <xdr:rowOff>28575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228600</xdr:rowOff>
        </xdr:from>
        <xdr:to>
          <xdr:col>5</xdr:col>
          <xdr:colOff>66675</xdr:colOff>
          <xdr:row>37</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228600</xdr:rowOff>
        </xdr:from>
        <xdr:to>
          <xdr:col>5</xdr:col>
          <xdr:colOff>66675</xdr:colOff>
          <xdr:row>39</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228600</xdr:rowOff>
        </xdr:from>
        <xdr:to>
          <xdr:col>5</xdr:col>
          <xdr:colOff>66675</xdr:colOff>
          <xdr:row>40</xdr:row>
          <xdr:rowOff>28575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228600</xdr:rowOff>
        </xdr:from>
        <xdr:to>
          <xdr:col>5</xdr:col>
          <xdr:colOff>66675</xdr:colOff>
          <xdr:row>41</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228600</xdr:rowOff>
        </xdr:from>
        <xdr:to>
          <xdr:col>5</xdr:col>
          <xdr:colOff>66675</xdr:colOff>
          <xdr:row>42</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228600</xdr:rowOff>
        </xdr:from>
        <xdr:to>
          <xdr:col>5</xdr:col>
          <xdr:colOff>66675</xdr:colOff>
          <xdr:row>44</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228600</xdr:rowOff>
        </xdr:from>
        <xdr:to>
          <xdr:col>5</xdr:col>
          <xdr:colOff>66675</xdr:colOff>
          <xdr:row>45</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228600</xdr:rowOff>
        </xdr:from>
        <xdr:to>
          <xdr:col>5</xdr:col>
          <xdr:colOff>66675</xdr:colOff>
          <xdr:row>46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228600</xdr:rowOff>
        </xdr:from>
        <xdr:to>
          <xdr:col>5</xdr:col>
          <xdr:colOff>66675</xdr:colOff>
          <xdr:row>46</xdr:row>
          <xdr:rowOff>276225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209550</xdr:rowOff>
        </xdr:from>
        <xdr:to>
          <xdr:col>5</xdr:col>
          <xdr:colOff>66675</xdr:colOff>
          <xdr:row>6</xdr:row>
          <xdr:rowOff>9525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209550</xdr:rowOff>
        </xdr:from>
        <xdr:to>
          <xdr:col>5</xdr:col>
          <xdr:colOff>66675</xdr:colOff>
          <xdr:row>7</xdr:row>
          <xdr:rowOff>9525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1"/>
  <sheetViews>
    <sheetView tabSelected="1" workbookViewId="0">
      <selection activeCell="I13" sqref="I13"/>
    </sheetView>
  </sheetViews>
  <sheetFormatPr baseColWidth="10" defaultRowHeight="15" x14ac:dyDescent="0.25"/>
  <cols>
    <col min="1" max="2" width="6" style="1" customWidth="1"/>
    <col min="4" max="4" width="100.42578125" customWidth="1"/>
    <col min="5" max="5" width="4.140625" customWidth="1"/>
    <col min="6" max="6" width="5.140625" style="2" customWidth="1"/>
  </cols>
  <sheetData>
    <row r="1" spans="1:6" ht="26.25" customHeight="1" thickBot="1" x14ac:dyDescent="0.3">
      <c r="A1" s="40" t="s">
        <v>65</v>
      </c>
      <c r="B1" s="41"/>
      <c r="C1" s="41"/>
      <c r="D1" s="41"/>
      <c r="E1" s="41"/>
      <c r="F1" s="41"/>
    </row>
    <row r="2" spans="1:6" ht="27" customHeight="1" x14ac:dyDescent="0.25">
      <c r="A2" s="28" t="s">
        <v>62</v>
      </c>
      <c r="B2" s="30" t="s">
        <v>0</v>
      </c>
      <c r="C2" s="11" t="s">
        <v>1</v>
      </c>
      <c r="D2" s="12"/>
      <c r="E2" s="38" t="s">
        <v>53</v>
      </c>
      <c r="F2" s="36" t="s">
        <v>54</v>
      </c>
    </row>
    <row r="3" spans="1:6" ht="27" customHeight="1" x14ac:dyDescent="0.25">
      <c r="A3" s="28"/>
      <c r="B3" s="30"/>
      <c r="C3" s="13" t="s">
        <v>2</v>
      </c>
      <c r="D3" s="14"/>
      <c r="E3" s="38"/>
      <c r="F3" s="36"/>
    </row>
    <row r="4" spans="1:6" ht="27" customHeight="1" x14ac:dyDescent="0.25">
      <c r="A4" s="29"/>
      <c r="B4" s="31"/>
      <c r="C4" s="15" t="s">
        <v>3</v>
      </c>
      <c r="D4" s="16"/>
      <c r="E4" s="39"/>
      <c r="F4" s="37"/>
    </row>
    <row r="5" spans="1:6" ht="19.5" customHeight="1" x14ac:dyDescent="0.25">
      <c r="A5" s="24" t="s">
        <v>61</v>
      </c>
      <c r="B5" s="17" t="s">
        <v>4</v>
      </c>
      <c r="C5" s="18" t="s">
        <v>12</v>
      </c>
      <c r="D5" s="19"/>
      <c r="E5" s="20"/>
      <c r="F5" s="25"/>
    </row>
    <row r="6" spans="1:6" ht="19.5" customHeight="1" x14ac:dyDescent="0.25">
      <c r="A6" s="4">
        <v>1</v>
      </c>
      <c r="B6" s="5"/>
      <c r="C6" s="42" t="s">
        <v>18</v>
      </c>
      <c r="D6" s="42"/>
      <c r="E6" s="6" t="b">
        <v>0</v>
      </c>
      <c r="F6" s="7" t="str">
        <f>IF(E6=TRUE,20,"")</f>
        <v/>
      </c>
    </row>
    <row r="7" spans="1:6" ht="19.5" customHeight="1" x14ac:dyDescent="0.25">
      <c r="A7" s="4">
        <f>A6+1</f>
        <v>2</v>
      </c>
      <c r="B7" s="5"/>
      <c r="C7" s="42" t="s">
        <v>19</v>
      </c>
      <c r="D7" s="42"/>
      <c r="E7" s="6" t="b">
        <v>0</v>
      </c>
      <c r="F7" s="7" t="str">
        <f>IF(E7=TRUE,10,"")</f>
        <v/>
      </c>
    </row>
    <row r="8" spans="1:6" ht="19.5" customHeight="1" x14ac:dyDescent="0.25">
      <c r="A8" s="4">
        <f t="shared" ref="A8" si="0">A7+1</f>
        <v>3</v>
      </c>
      <c r="B8" s="5"/>
      <c r="C8" s="42" t="s">
        <v>20</v>
      </c>
      <c r="D8" s="42"/>
      <c r="E8" s="6"/>
      <c r="F8" s="7" t="str">
        <f t="shared" ref="F8:F43" si="1">IF(E8=TRUE,10,"")</f>
        <v/>
      </c>
    </row>
    <row r="9" spans="1:6" ht="19.5" customHeight="1" x14ac:dyDescent="0.25">
      <c r="A9" s="4"/>
      <c r="B9" s="5"/>
      <c r="C9" s="3"/>
      <c r="D9" s="3" t="s">
        <v>48</v>
      </c>
      <c r="E9" s="6" t="b">
        <v>0</v>
      </c>
      <c r="F9" s="7" t="str">
        <f>IF(E9=TRUE,5,"")</f>
        <v/>
      </c>
    </row>
    <row r="10" spans="1:6" ht="19.5" customHeight="1" x14ac:dyDescent="0.25">
      <c r="A10" s="4"/>
      <c r="B10" s="5"/>
      <c r="C10" s="3"/>
      <c r="D10" s="3" t="s">
        <v>63</v>
      </c>
      <c r="E10" s="6" t="b">
        <v>0</v>
      </c>
      <c r="F10" s="7" t="str">
        <f t="shared" si="1"/>
        <v/>
      </c>
    </row>
    <row r="11" spans="1:6" ht="19.5" customHeight="1" x14ac:dyDescent="0.25">
      <c r="A11" s="4"/>
      <c r="B11" s="5"/>
      <c r="C11" s="3"/>
      <c r="D11" s="3" t="s">
        <v>64</v>
      </c>
      <c r="E11" s="6" t="b">
        <v>0</v>
      </c>
      <c r="F11" s="7" t="str">
        <f>IF(E11=TRUE,15,"")</f>
        <v/>
      </c>
    </row>
    <row r="12" spans="1:6" ht="19.5" customHeight="1" x14ac:dyDescent="0.25">
      <c r="A12" s="4">
        <f>A8+1</f>
        <v>4</v>
      </c>
      <c r="B12" s="5"/>
      <c r="C12" s="42" t="s">
        <v>21</v>
      </c>
      <c r="D12" s="42"/>
      <c r="E12" s="6"/>
      <c r="F12" s="7" t="str">
        <f t="shared" si="1"/>
        <v/>
      </c>
    </row>
    <row r="13" spans="1:6" ht="19.5" customHeight="1" x14ac:dyDescent="0.25">
      <c r="A13" s="4"/>
      <c r="B13" s="5"/>
      <c r="C13" s="3"/>
      <c r="D13" s="3" t="s">
        <v>49</v>
      </c>
      <c r="E13" s="6" t="b">
        <v>0</v>
      </c>
      <c r="F13" s="7" t="str">
        <f>IF(E13=TRUE,5,"")</f>
        <v/>
      </c>
    </row>
    <row r="14" spans="1:6" ht="19.5" customHeight="1" x14ac:dyDescent="0.25">
      <c r="A14" s="4"/>
      <c r="B14" s="5"/>
      <c r="C14" s="3"/>
      <c r="D14" s="3" t="s">
        <v>50</v>
      </c>
      <c r="E14" s="6" t="b">
        <v>0</v>
      </c>
      <c r="F14" s="7" t="str">
        <f t="shared" si="1"/>
        <v/>
      </c>
    </row>
    <row r="15" spans="1:6" ht="19.5" customHeight="1" x14ac:dyDescent="0.25">
      <c r="A15" s="4"/>
      <c r="B15" s="5"/>
      <c r="C15" s="3"/>
      <c r="D15" s="3" t="s">
        <v>51</v>
      </c>
      <c r="E15" s="6" t="b">
        <v>0</v>
      </c>
      <c r="F15" s="7" t="str">
        <f>IF(E15=TRUE,15,"")</f>
        <v/>
      </c>
    </row>
    <row r="16" spans="1:6" ht="19.5" customHeight="1" x14ac:dyDescent="0.25">
      <c r="A16" s="26"/>
      <c r="B16" s="21"/>
      <c r="C16" s="22"/>
      <c r="D16" s="22" t="s">
        <v>52</v>
      </c>
      <c r="E16" s="23" t="b">
        <v>0</v>
      </c>
      <c r="F16" s="27" t="str">
        <f>IF(E16=TRUE,20,"")</f>
        <v/>
      </c>
    </row>
    <row r="17" spans="1:6" ht="19.5" customHeight="1" x14ac:dyDescent="0.25">
      <c r="A17" s="24" t="s">
        <v>61</v>
      </c>
      <c r="B17" s="17" t="s">
        <v>5</v>
      </c>
      <c r="C17" s="18" t="s">
        <v>13</v>
      </c>
      <c r="D17" s="19"/>
      <c r="E17" s="20"/>
      <c r="F17" s="25" t="str">
        <f t="shared" si="1"/>
        <v/>
      </c>
    </row>
    <row r="18" spans="1:6" ht="19.5" customHeight="1" x14ac:dyDescent="0.25">
      <c r="A18" s="4">
        <f>A12+1</f>
        <v>5</v>
      </c>
      <c r="B18" s="5"/>
      <c r="C18" s="42" t="s">
        <v>22</v>
      </c>
      <c r="D18" s="42"/>
      <c r="E18" s="6" t="b">
        <v>0</v>
      </c>
      <c r="F18" s="7" t="str">
        <f>IF(E18=TRUE,2,"")</f>
        <v/>
      </c>
    </row>
    <row r="19" spans="1:6" ht="19.5" customHeight="1" x14ac:dyDescent="0.25">
      <c r="A19" s="26">
        <f>A18+1</f>
        <v>6</v>
      </c>
      <c r="B19" s="21"/>
      <c r="C19" s="43" t="s">
        <v>23</v>
      </c>
      <c r="D19" s="43"/>
      <c r="E19" s="23" t="b">
        <v>0</v>
      </c>
      <c r="F19" s="27" t="str">
        <f>IF(E19=TRUE,0,"")</f>
        <v/>
      </c>
    </row>
    <row r="20" spans="1:6" ht="19.5" customHeight="1" x14ac:dyDescent="0.25">
      <c r="A20" s="24" t="s">
        <v>61</v>
      </c>
      <c r="B20" s="17" t="s">
        <v>6</v>
      </c>
      <c r="C20" s="18" t="s">
        <v>14</v>
      </c>
      <c r="D20" s="19"/>
      <c r="E20" s="20"/>
      <c r="F20" s="25" t="str">
        <f t="shared" si="1"/>
        <v/>
      </c>
    </row>
    <row r="21" spans="1:6" ht="19.5" customHeight="1" x14ac:dyDescent="0.25">
      <c r="A21" s="4">
        <f>A19+1</f>
        <v>7</v>
      </c>
      <c r="B21" s="5"/>
      <c r="C21" s="42" t="s">
        <v>24</v>
      </c>
      <c r="D21" s="42"/>
      <c r="E21" s="6" t="b">
        <v>0</v>
      </c>
      <c r="F21" s="7" t="str">
        <f t="shared" si="1"/>
        <v/>
      </c>
    </row>
    <row r="22" spans="1:6" ht="19.5" customHeight="1" x14ac:dyDescent="0.25">
      <c r="A22" s="4">
        <f>A21+1</f>
        <v>8</v>
      </c>
      <c r="B22" s="5"/>
      <c r="C22" s="42" t="s">
        <v>25</v>
      </c>
      <c r="D22" s="42"/>
      <c r="E22" s="6" t="b">
        <v>0</v>
      </c>
      <c r="F22" s="7" t="str">
        <f>IF(E22=TRUE,4,"")</f>
        <v/>
      </c>
    </row>
    <row r="23" spans="1:6" ht="19.5" customHeight="1" x14ac:dyDescent="0.25">
      <c r="A23" s="26">
        <f>A22+1</f>
        <v>9</v>
      </c>
      <c r="B23" s="21"/>
      <c r="C23" s="43" t="s">
        <v>26</v>
      </c>
      <c r="D23" s="43"/>
      <c r="E23" s="23" t="b">
        <v>0</v>
      </c>
      <c r="F23" s="27" t="str">
        <f>IF(E23=TRUE,0,"")</f>
        <v/>
      </c>
    </row>
    <row r="24" spans="1:6" ht="19.5" customHeight="1" x14ac:dyDescent="0.25">
      <c r="A24" s="24" t="s">
        <v>61</v>
      </c>
      <c r="B24" s="17" t="s">
        <v>7</v>
      </c>
      <c r="C24" s="18" t="s">
        <v>28</v>
      </c>
      <c r="D24" s="19"/>
      <c r="E24" s="20"/>
      <c r="F24" s="25" t="str">
        <f t="shared" si="1"/>
        <v/>
      </c>
    </row>
    <row r="25" spans="1:6" ht="19.5" customHeight="1" x14ac:dyDescent="0.25">
      <c r="A25" s="4">
        <f>A23+1</f>
        <v>10</v>
      </c>
      <c r="B25" s="5"/>
      <c r="C25" s="42" t="s">
        <v>27</v>
      </c>
      <c r="D25" s="42"/>
      <c r="E25" s="6" t="b">
        <v>0</v>
      </c>
      <c r="F25" s="7" t="str">
        <f>IF(E25=TRUE,6,"")</f>
        <v/>
      </c>
    </row>
    <row r="26" spans="1:6" ht="19.5" customHeight="1" x14ac:dyDescent="0.25">
      <c r="A26" s="4">
        <f>A25+1</f>
        <v>11</v>
      </c>
      <c r="B26" s="5"/>
      <c r="C26" s="42" t="s">
        <v>29</v>
      </c>
      <c r="D26" s="42"/>
      <c r="E26" s="6" t="b">
        <v>0</v>
      </c>
      <c r="F26" s="7" t="str">
        <f>IF(E26=TRUE,3,"")</f>
        <v/>
      </c>
    </row>
    <row r="27" spans="1:6" ht="19.5" customHeight="1" x14ac:dyDescent="0.25">
      <c r="A27" s="26">
        <f>A26+1</f>
        <v>12</v>
      </c>
      <c r="B27" s="21"/>
      <c r="C27" s="43" t="s">
        <v>30</v>
      </c>
      <c r="D27" s="43"/>
      <c r="E27" s="23" t="b">
        <v>0</v>
      </c>
      <c r="F27" s="27" t="str">
        <f>IF(E27=TRUE,0,"")</f>
        <v/>
      </c>
    </row>
    <row r="28" spans="1:6" ht="19.5" customHeight="1" x14ac:dyDescent="0.25">
      <c r="A28" s="24" t="s">
        <v>61</v>
      </c>
      <c r="B28" s="17" t="s">
        <v>8</v>
      </c>
      <c r="C28" s="18" t="s">
        <v>15</v>
      </c>
      <c r="D28" s="19"/>
      <c r="E28" s="20"/>
      <c r="F28" s="25" t="str">
        <f t="shared" si="1"/>
        <v/>
      </c>
    </row>
    <row r="29" spans="1:6" ht="19.5" customHeight="1" x14ac:dyDescent="0.25">
      <c r="A29" s="4">
        <f>A27+1</f>
        <v>13</v>
      </c>
      <c r="B29" s="5"/>
      <c r="C29" s="42" t="s">
        <v>31</v>
      </c>
      <c r="D29" s="42"/>
      <c r="E29" s="6" t="b">
        <v>0</v>
      </c>
      <c r="F29" s="7" t="str">
        <f t="shared" si="1"/>
        <v/>
      </c>
    </row>
    <row r="30" spans="1:6" ht="19.5" customHeight="1" x14ac:dyDescent="0.25">
      <c r="A30" s="4">
        <f t="shared" ref="A30:A37" si="2">A29+1</f>
        <v>14</v>
      </c>
      <c r="B30" s="5"/>
      <c r="C30" s="42" t="s">
        <v>32</v>
      </c>
      <c r="D30" s="42"/>
      <c r="E30" s="6" t="b">
        <v>0</v>
      </c>
      <c r="F30" s="7" t="str">
        <f t="shared" si="1"/>
        <v/>
      </c>
    </row>
    <row r="31" spans="1:6" ht="19.5" customHeight="1" x14ac:dyDescent="0.25">
      <c r="A31" s="4">
        <f t="shared" si="2"/>
        <v>15</v>
      </c>
      <c r="B31" s="5"/>
      <c r="C31" s="42" t="s">
        <v>33</v>
      </c>
      <c r="D31" s="42"/>
      <c r="E31" s="6" t="b">
        <v>0</v>
      </c>
      <c r="F31" s="7" t="str">
        <f t="shared" si="1"/>
        <v/>
      </c>
    </row>
    <row r="32" spans="1:6" ht="19.5" customHeight="1" x14ac:dyDescent="0.25">
      <c r="A32" s="4">
        <f t="shared" si="2"/>
        <v>16</v>
      </c>
      <c r="B32" s="5"/>
      <c r="C32" s="42" t="s">
        <v>34</v>
      </c>
      <c r="D32" s="42"/>
      <c r="E32" s="6" t="b">
        <v>0</v>
      </c>
      <c r="F32" s="7" t="str">
        <f t="shared" si="1"/>
        <v/>
      </c>
    </row>
    <row r="33" spans="1:6" ht="19.5" customHeight="1" x14ac:dyDescent="0.25">
      <c r="A33" s="4">
        <f t="shared" si="2"/>
        <v>17</v>
      </c>
      <c r="B33" s="5"/>
      <c r="C33" s="42" t="s">
        <v>35</v>
      </c>
      <c r="D33" s="42"/>
      <c r="E33" s="6" t="b">
        <v>0</v>
      </c>
      <c r="F33" s="7" t="str">
        <f t="shared" si="1"/>
        <v/>
      </c>
    </row>
    <row r="34" spans="1:6" ht="19.5" customHeight="1" x14ac:dyDescent="0.25">
      <c r="A34" s="4">
        <f t="shared" si="2"/>
        <v>18</v>
      </c>
      <c r="B34" s="5"/>
      <c r="C34" s="42" t="s">
        <v>36</v>
      </c>
      <c r="D34" s="42"/>
      <c r="E34" s="6" t="b">
        <v>0</v>
      </c>
      <c r="F34" s="7" t="str">
        <f t="shared" si="1"/>
        <v/>
      </c>
    </row>
    <row r="35" spans="1:6" ht="19.5" customHeight="1" x14ac:dyDescent="0.25">
      <c r="A35" s="4">
        <f t="shared" si="2"/>
        <v>19</v>
      </c>
      <c r="B35" s="5"/>
      <c r="C35" s="42" t="s">
        <v>37</v>
      </c>
      <c r="D35" s="42"/>
      <c r="E35" s="6" t="b">
        <v>0</v>
      </c>
      <c r="F35" s="7" t="str">
        <f>IF(E35=TRUE,7,"")</f>
        <v/>
      </c>
    </row>
    <row r="36" spans="1:6" ht="19.5" customHeight="1" x14ac:dyDescent="0.25">
      <c r="A36" s="4">
        <f t="shared" si="2"/>
        <v>20</v>
      </c>
      <c r="B36" s="5"/>
      <c r="C36" s="42" t="s">
        <v>38</v>
      </c>
      <c r="D36" s="42"/>
      <c r="E36" s="6" t="b">
        <v>0</v>
      </c>
      <c r="F36" s="7" t="str">
        <f>IF(E36=TRUE,3,"")</f>
        <v/>
      </c>
    </row>
    <row r="37" spans="1:6" ht="19.5" customHeight="1" x14ac:dyDescent="0.25">
      <c r="A37" s="26">
        <f t="shared" si="2"/>
        <v>21</v>
      </c>
      <c r="B37" s="21"/>
      <c r="C37" s="43" t="s">
        <v>39</v>
      </c>
      <c r="D37" s="43"/>
      <c r="E37" s="23" t="b">
        <v>0</v>
      </c>
      <c r="F37" s="27" t="str">
        <f>IF(E37=TRUE,0,"")</f>
        <v/>
      </c>
    </row>
    <row r="38" spans="1:6" ht="19.5" customHeight="1" x14ac:dyDescent="0.25">
      <c r="A38" s="24" t="s">
        <v>61</v>
      </c>
      <c r="B38" s="17" t="s">
        <v>9</v>
      </c>
      <c r="C38" s="18" t="s">
        <v>16</v>
      </c>
      <c r="D38" s="19"/>
      <c r="E38" s="20"/>
      <c r="F38" s="25" t="str">
        <f t="shared" si="1"/>
        <v/>
      </c>
    </row>
    <row r="39" spans="1:6" ht="19.5" customHeight="1" x14ac:dyDescent="0.25">
      <c r="A39" s="4">
        <f>A37+1</f>
        <v>22</v>
      </c>
      <c r="B39" s="5"/>
      <c r="C39" s="42" t="s">
        <v>40</v>
      </c>
      <c r="D39" s="42"/>
      <c r="E39" s="6" t="b">
        <v>0</v>
      </c>
      <c r="F39" s="7" t="str">
        <f>IF(E39=TRUE,25,"")</f>
        <v/>
      </c>
    </row>
    <row r="40" spans="1:6" ht="19.5" customHeight="1" x14ac:dyDescent="0.25">
      <c r="A40" s="4">
        <f>A39+1</f>
        <v>23</v>
      </c>
      <c r="B40" s="5"/>
      <c r="C40" s="42" t="s">
        <v>41</v>
      </c>
      <c r="D40" s="42"/>
      <c r="E40" s="6" t="b">
        <v>0</v>
      </c>
      <c r="F40" s="7" t="str">
        <f>IF(E40=TRUE,20,"")</f>
        <v/>
      </c>
    </row>
    <row r="41" spans="1:6" ht="19.5" customHeight="1" x14ac:dyDescent="0.25">
      <c r="A41" s="4">
        <f>A40+1</f>
        <v>24</v>
      </c>
      <c r="B41" s="5"/>
      <c r="C41" s="42" t="s">
        <v>42</v>
      </c>
      <c r="D41" s="42"/>
      <c r="E41" s="6" t="b">
        <v>0</v>
      </c>
      <c r="F41" s="7" t="str">
        <f>IF(E41=TRUE,15,"")</f>
        <v/>
      </c>
    </row>
    <row r="42" spans="1:6" ht="19.5" customHeight="1" x14ac:dyDescent="0.25">
      <c r="A42" s="26">
        <f>A41+1</f>
        <v>25</v>
      </c>
      <c r="B42" s="21"/>
      <c r="C42" s="43" t="s">
        <v>43</v>
      </c>
      <c r="D42" s="43"/>
      <c r="E42" s="23" t="b">
        <v>0</v>
      </c>
      <c r="F42" s="27" t="str">
        <f>IF(E42=TRUE,8,"")</f>
        <v/>
      </c>
    </row>
    <row r="43" spans="1:6" ht="19.5" customHeight="1" x14ac:dyDescent="0.25">
      <c r="A43" s="24" t="s">
        <v>61</v>
      </c>
      <c r="B43" s="17" t="s">
        <v>10</v>
      </c>
      <c r="C43" s="18" t="s">
        <v>17</v>
      </c>
      <c r="D43" s="19"/>
      <c r="E43" s="20"/>
      <c r="F43" s="25" t="str">
        <f t="shared" si="1"/>
        <v/>
      </c>
    </row>
    <row r="44" spans="1:6" ht="19.5" customHeight="1" x14ac:dyDescent="0.25">
      <c r="A44" s="4">
        <f>A42+1</f>
        <v>26</v>
      </c>
      <c r="B44" s="5"/>
      <c r="C44" s="42" t="s">
        <v>44</v>
      </c>
      <c r="D44" s="42"/>
      <c r="E44" s="6" t="b">
        <v>0</v>
      </c>
      <c r="F44" s="7" t="str">
        <f>IF(E44=TRUE,25,"")</f>
        <v/>
      </c>
    </row>
    <row r="45" spans="1:6" ht="19.5" customHeight="1" x14ac:dyDescent="0.25">
      <c r="A45" s="4">
        <f t="shared" ref="A45:A51" si="3">A44+1</f>
        <v>27</v>
      </c>
      <c r="B45" s="5"/>
      <c r="C45" s="42" t="s">
        <v>45</v>
      </c>
      <c r="D45" s="42"/>
      <c r="E45" s="6" t="b">
        <v>0</v>
      </c>
      <c r="F45" s="7" t="str">
        <f>IF(E45=TRUE,25,"")</f>
        <v/>
      </c>
    </row>
    <row r="46" spans="1:6" ht="19.5" customHeight="1" x14ac:dyDescent="0.25">
      <c r="A46" s="4">
        <f t="shared" si="3"/>
        <v>28</v>
      </c>
      <c r="B46" s="5"/>
      <c r="C46" s="42" t="s">
        <v>46</v>
      </c>
      <c r="D46" s="42"/>
      <c r="E46" s="6" t="b">
        <v>0</v>
      </c>
      <c r="F46" s="7" t="str">
        <f>IF(E46=TRUE,25,"")</f>
        <v/>
      </c>
    </row>
    <row r="47" spans="1:6" ht="31.5" customHeight="1" x14ac:dyDescent="0.25">
      <c r="A47" s="26">
        <f t="shared" si="3"/>
        <v>29</v>
      </c>
      <c r="B47" s="21"/>
      <c r="C47" s="35" t="s">
        <v>47</v>
      </c>
      <c r="D47" s="35"/>
      <c r="E47" s="23" t="b">
        <v>0</v>
      </c>
      <c r="F47" s="27" t="str">
        <f>IF(E47=TRUE,0,"")</f>
        <v/>
      </c>
    </row>
    <row r="48" spans="1:6" ht="19.5" customHeight="1" x14ac:dyDescent="0.25">
      <c r="A48" s="24">
        <f t="shared" si="3"/>
        <v>30</v>
      </c>
      <c r="B48" s="17" t="s">
        <v>11</v>
      </c>
      <c r="C48" s="19"/>
      <c r="D48" s="19"/>
      <c r="E48" s="19"/>
      <c r="F48" s="25">
        <f>SUM(MAX(F6:F16),MAX(F18:F19),MAX(F21:F23),MAX(F25:F27),MAX(F29:F37),MAX(F39:F42),MAX(F44:F47))</f>
        <v>0</v>
      </c>
    </row>
    <row r="49" spans="1:6" ht="19.5" customHeight="1" x14ac:dyDescent="0.25">
      <c r="A49" s="4">
        <f t="shared" si="3"/>
        <v>31</v>
      </c>
      <c r="B49" s="34" t="s">
        <v>55</v>
      </c>
      <c r="C49" s="44" t="s">
        <v>58</v>
      </c>
      <c r="D49" s="44"/>
      <c r="E49" s="3"/>
      <c r="F49" s="7" t="str">
        <f>IF(F48&gt;=80,F48,"")</f>
        <v/>
      </c>
    </row>
    <row r="50" spans="1:6" ht="19.5" customHeight="1" x14ac:dyDescent="0.25">
      <c r="A50" s="4">
        <f t="shared" si="3"/>
        <v>32</v>
      </c>
      <c r="B50" s="32" t="s">
        <v>56</v>
      </c>
      <c r="C50" s="42" t="s">
        <v>59</v>
      </c>
      <c r="D50" s="42"/>
      <c r="E50" s="3"/>
      <c r="F50" s="7" t="str">
        <f>IF(AND(F48&gt;=70,F48&lt;80),F48,"")</f>
        <v/>
      </c>
    </row>
    <row r="51" spans="1:6" ht="19.5" customHeight="1" thickBot="1" x14ac:dyDescent="0.3">
      <c r="A51" s="8">
        <f t="shared" si="3"/>
        <v>33</v>
      </c>
      <c r="B51" s="33" t="s">
        <v>57</v>
      </c>
      <c r="C51" s="45" t="s">
        <v>60</v>
      </c>
      <c r="D51" s="45"/>
      <c r="E51" s="9"/>
      <c r="F51" s="10" t="str">
        <f>IF(AND(F48&lt;70,F48&lt;&gt;0),F48,"")</f>
        <v/>
      </c>
    </row>
  </sheetData>
  <mergeCells count="37">
    <mergeCell ref="C51:D51"/>
    <mergeCell ref="C50:D50"/>
    <mergeCell ref="C49:D49"/>
    <mergeCell ref="C42:D42"/>
    <mergeCell ref="C41:D41"/>
    <mergeCell ref="C40:D40"/>
    <mergeCell ref="C39:D39"/>
    <mergeCell ref="C46:D46"/>
    <mergeCell ref="C45:D45"/>
    <mergeCell ref="C44:D44"/>
    <mergeCell ref="C8:D8"/>
    <mergeCell ref="C37:D37"/>
    <mergeCell ref="C36:D36"/>
    <mergeCell ref="C35:D35"/>
    <mergeCell ref="C34:D34"/>
    <mergeCell ref="C33:D33"/>
    <mergeCell ref="C32:D32"/>
    <mergeCell ref="C31:D31"/>
    <mergeCell ref="C30:D30"/>
    <mergeCell ref="C29:D29"/>
    <mergeCell ref="C47:D47"/>
    <mergeCell ref="F2:F4"/>
    <mergeCell ref="E2:E4"/>
    <mergeCell ref="C6:D6"/>
    <mergeCell ref="C7:D7"/>
    <mergeCell ref="C27:D27"/>
    <mergeCell ref="C26:D26"/>
    <mergeCell ref="C25:D25"/>
    <mergeCell ref="C23:D23"/>
    <mergeCell ref="C22:D22"/>
    <mergeCell ref="C21:D21"/>
    <mergeCell ref="C19:D19"/>
    <mergeCell ref="C18:D18"/>
    <mergeCell ref="C12:D12"/>
    <mergeCell ref="A2:A4"/>
    <mergeCell ref="B2:B4"/>
    <mergeCell ref="A1:F1"/>
  </mergeCells>
  <conditionalFormatting sqref="C49">
    <cfRule type="expression" dxfId="6" priority="13">
      <formula>F48&gt;=80</formula>
    </cfRule>
  </conditionalFormatting>
  <conditionalFormatting sqref="C49">
    <cfRule type="expression" dxfId="0" priority="12">
      <formula>F48&gt;=80</formula>
    </cfRule>
  </conditionalFormatting>
  <conditionalFormatting sqref="E49">
    <cfRule type="expression" dxfId="1" priority="11">
      <formula>F48&gt;=80</formula>
    </cfRule>
  </conditionalFormatting>
  <conditionalFormatting sqref="E50">
    <cfRule type="expression" dxfId="2" priority="5">
      <formula>AND(F48&gt;69,F48&lt;80)</formula>
    </cfRule>
  </conditionalFormatting>
  <conditionalFormatting sqref="E51">
    <cfRule type="expression" dxfId="5" priority="2">
      <formula>AND(F48&lt;70,F48&lt;&gt;0)</formula>
    </cfRule>
  </conditionalFormatting>
  <conditionalFormatting sqref="C51">
    <cfRule type="expression" dxfId="4" priority="1">
      <formula>AND(F48&lt;70,F48&lt;&gt;0)</formula>
    </cfRule>
  </conditionalFormatting>
  <conditionalFormatting sqref="C50">
    <cfRule type="expression" dxfId="3" priority="4">
      <formula>AND(F48&gt;69,F48&lt;80)</formula>
    </cfRule>
  </conditionalFormatting>
  <pageMargins left="0.7" right="0.7" top="0.78740157499999996" bottom="0.78740157499999996" header="0.3" footer="0.3"/>
  <pageSetup paperSize="9" orientation="portrait" r:id="rId1"/>
  <ignoredErrors>
    <ignoredError sqref="F9 F11 F1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38100</xdr:colOff>
                    <xdr:row>7</xdr:row>
                    <xdr:rowOff>228600</xdr:rowOff>
                  </from>
                  <to>
                    <xdr:col>5</xdr:col>
                    <xdr:colOff>66675</xdr:colOff>
                    <xdr:row>9</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38100</xdr:colOff>
                    <xdr:row>8</xdr:row>
                    <xdr:rowOff>228600</xdr:rowOff>
                  </from>
                  <to>
                    <xdr:col>5</xdr:col>
                    <xdr:colOff>66675</xdr:colOff>
                    <xdr:row>10</xdr:row>
                    <xdr:rowOff>28575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38100</xdr:colOff>
                    <xdr:row>9</xdr:row>
                    <xdr:rowOff>228600</xdr:rowOff>
                  </from>
                  <to>
                    <xdr:col>5</xdr:col>
                    <xdr:colOff>66675</xdr:colOff>
                    <xdr:row>11</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38100</xdr:colOff>
                    <xdr:row>11</xdr:row>
                    <xdr:rowOff>228600</xdr:rowOff>
                  </from>
                  <to>
                    <xdr:col>5</xdr:col>
                    <xdr:colOff>66675</xdr:colOff>
                    <xdr:row>13</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38100</xdr:colOff>
                    <xdr:row>12</xdr:row>
                    <xdr:rowOff>228600</xdr:rowOff>
                  </from>
                  <to>
                    <xdr:col>5</xdr:col>
                    <xdr:colOff>66675</xdr:colOff>
                    <xdr:row>14</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38100</xdr:colOff>
                    <xdr:row>13</xdr:row>
                    <xdr:rowOff>228600</xdr:rowOff>
                  </from>
                  <to>
                    <xdr:col>5</xdr:col>
                    <xdr:colOff>66675</xdr:colOff>
                    <xdr:row>15</xdr:row>
                    <xdr:rowOff>28575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38100</xdr:colOff>
                    <xdr:row>14</xdr:row>
                    <xdr:rowOff>228600</xdr:rowOff>
                  </from>
                  <to>
                    <xdr:col>5</xdr:col>
                    <xdr:colOff>66675</xdr:colOff>
                    <xdr:row>16</xdr:row>
                    <xdr:rowOff>28575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xdr:col>
                    <xdr:colOff>38100</xdr:colOff>
                    <xdr:row>16</xdr:row>
                    <xdr:rowOff>228600</xdr:rowOff>
                  </from>
                  <to>
                    <xdr:col>5</xdr:col>
                    <xdr:colOff>66675</xdr:colOff>
                    <xdr:row>18</xdr:row>
                    <xdr:rowOff>28575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38100</xdr:colOff>
                    <xdr:row>17</xdr:row>
                    <xdr:rowOff>228600</xdr:rowOff>
                  </from>
                  <to>
                    <xdr:col>5</xdr:col>
                    <xdr:colOff>66675</xdr:colOff>
                    <xdr:row>19</xdr:row>
                    <xdr:rowOff>28575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38100</xdr:colOff>
                    <xdr:row>19</xdr:row>
                    <xdr:rowOff>228600</xdr:rowOff>
                  </from>
                  <to>
                    <xdr:col>5</xdr:col>
                    <xdr:colOff>66675</xdr:colOff>
                    <xdr:row>21</xdr:row>
                    <xdr:rowOff>28575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38100</xdr:colOff>
                    <xdr:row>20</xdr:row>
                    <xdr:rowOff>228600</xdr:rowOff>
                  </from>
                  <to>
                    <xdr:col>5</xdr:col>
                    <xdr:colOff>66675</xdr:colOff>
                    <xdr:row>22</xdr:row>
                    <xdr:rowOff>28575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38100</xdr:colOff>
                    <xdr:row>21</xdr:row>
                    <xdr:rowOff>228600</xdr:rowOff>
                  </from>
                  <to>
                    <xdr:col>5</xdr:col>
                    <xdr:colOff>66675</xdr:colOff>
                    <xdr:row>23</xdr:row>
                    <xdr:rowOff>28575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4</xdr:col>
                    <xdr:colOff>38100</xdr:colOff>
                    <xdr:row>23</xdr:row>
                    <xdr:rowOff>228600</xdr:rowOff>
                  </from>
                  <to>
                    <xdr:col>5</xdr:col>
                    <xdr:colOff>66675</xdr:colOff>
                    <xdr:row>25</xdr:row>
                    <xdr:rowOff>28575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38100</xdr:colOff>
                    <xdr:row>24</xdr:row>
                    <xdr:rowOff>228600</xdr:rowOff>
                  </from>
                  <to>
                    <xdr:col>5</xdr:col>
                    <xdr:colOff>66675</xdr:colOff>
                    <xdr:row>26</xdr:row>
                    <xdr:rowOff>28575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4</xdr:col>
                    <xdr:colOff>38100</xdr:colOff>
                    <xdr:row>25</xdr:row>
                    <xdr:rowOff>228600</xdr:rowOff>
                  </from>
                  <to>
                    <xdr:col>5</xdr:col>
                    <xdr:colOff>66675</xdr:colOff>
                    <xdr:row>27</xdr:row>
                    <xdr:rowOff>28575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4</xdr:col>
                    <xdr:colOff>38100</xdr:colOff>
                    <xdr:row>27</xdr:row>
                    <xdr:rowOff>228600</xdr:rowOff>
                  </from>
                  <to>
                    <xdr:col>5</xdr:col>
                    <xdr:colOff>66675</xdr:colOff>
                    <xdr:row>29</xdr:row>
                    <xdr:rowOff>28575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4</xdr:col>
                    <xdr:colOff>38100</xdr:colOff>
                    <xdr:row>28</xdr:row>
                    <xdr:rowOff>228600</xdr:rowOff>
                  </from>
                  <to>
                    <xdr:col>5</xdr:col>
                    <xdr:colOff>66675</xdr:colOff>
                    <xdr:row>30</xdr:row>
                    <xdr:rowOff>28575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38100</xdr:colOff>
                    <xdr:row>29</xdr:row>
                    <xdr:rowOff>228600</xdr:rowOff>
                  </from>
                  <to>
                    <xdr:col>5</xdr:col>
                    <xdr:colOff>66675</xdr:colOff>
                    <xdr:row>31</xdr:row>
                    <xdr:rowOff>28575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4</xdr:col>
                    <xdr:colOff>38100</xdr:colOff>
                    <xdr:row>30</xdr:row>
                    <xdr:rowOff>228600</xdr:rowOff>
                  </from>
                  <to>
                    <xdr:col>5</xdr:col>
                    <xdr:colOff>66675</xdr:colOff>
                    <xdr:row>32</xdr:row>
                    <xdr:rowOff>28575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4</xdr:col>
                    <xdr:colOff>38100</xdr:colOff>
                    <xdr:row>31</xdr:row>
                    <xdr:rowOff>228600</xdr:rowOff>
                  </from>
                  <to>
                    <xdr:col>5</xdr:col>
                    <xdr:colOff>66675</xdr:colOff>
                    <xdr:row>33</xdr:row>
                    <xdr:rowOff>28575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4</xdr:col>
                    <xdr:colOff>38100</xdr:colOff>
                    <xdr:row>32</xdr:row>
                    <xdr:rowOff>228600</xdr:rowOff>
                  </from>
                  <to>
                    <xdr:col>5</xdr:col>
                    <xdr:colOff>66675</xdr:colOff>
                    <xdr:row>34</xdr:row>
                    <xdr:rowOff>28575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4</xdr:col>
                    <xdr:colOff>38100</xdr:colOff>
                    <xdr:row>33</xdr:row>
                    <xdr:rowOff>228600</xdr:rowOff>
                  </from>
                  <to>
                    <xdr:col>5</xdr:col>
                    <xdr:colOff>66675</xdr:colOff>
                    <xdr:row>35</xdr:row>
                    <xdr:rowOff>28575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4</xdr:col>
                    <xdr:colOff>38100</xdr:colOff>
                    <xdr:row>34</xdr:row>
                    <xdr:rowOff>228600</xdr:rowOff>
                  </from>
                  <to>
                    <xdr:col>5</xdr:col>
                    <xdr:colOff>66675</xdr:colOff>
                    <xdr:row>36</xdr:row>
                    <xdr:rowOff>28575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4</xdr:col>
                    <xdr:colOff>38100</xdr:colOff>
                    <xdr:row>35</xdr:row>
                    <xdr:rowOff>228600</xdr:rowOff>
                  </from>
                  <to>
                    <xdr:col>5</xdr:col>
                    <xdr:colOff>66675</xdr:colOff>
                    <xdr:row>37</xdr:row>
                    <xdr:rowOff>28575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4</xdr:col>
                    <xdr:colOff>38100</xdr:colOff>
                    <xdr:row>37</xdr:row>
                    <xdr:rowOff>228600</xdr:rowOff>
                  </from>
                  <to>
                    <xdr:col>5</xdr:col>
                    <xdr:colOff>66675</xdr:colOff>
                    <xdr:row>39</xdr:row>
                    <xdr:rowOff>28575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4</xdr:col>
                    <xdr:colOff>38100</xdr:colOff>
                    <xdr:row>38</xdr:row>
                    <xdr:rowOff>228600</xdr:rowOff>
                  </from>
                  <to>
                    <xdr:col>5</xdr:col>
                    <xdr:colOff>66675</xdr:colOff>
                    <xdr:row>40</xdr:row>
                    <xdr:rowOff>28575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4</xdr:col>
                    <xdr:colOff>38100</xdr:colOff>
                    <xdr:row>39</xdr:row>
                    <xdr:rowOff>228600</xdr:rowOff>
                  </from>
                  <to>
                    <xdr:col>5</xdr:col>
                    <xdr:colOff>66675</xdr:colOff>
                    <xdr:row>41</xdr:row>
                    <xdr:rowOff>28575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4</xdr:col>
                    <xdr:colOff>38100</xdr:colOff>
                    <xdr:row>40</xdr:row>
                    <xdr:rowOff>228600</xdr:rowOff>
                  </from>
                  <to>
                    <xdr:col>5</xdr:col>
                    <xdr:colOff>66675</xdr:colOff>
                    <xdr:row>42</xdr:row>
                    <xdr:rowOff>28575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4</xdr:col>
                    <xdr:colOff>38100</xdr:colOff>
                    <xdr:row>42</xdr:row>
                    <xdr:rowOff>228600</xdr:rowOff>
                  </from>
                  <to>
                    <xdr:col>5</xdr:col>
                    <xdr:colOff>66675</xdr:colOff>
                    <xdr:row>44</xdr:row>
                    <xdr:rowOff>28575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4</xdr:col>
                    <xdr:colOff>38100</xdr:colOff>
                    <xdr:row>43</xdr:row>
                    <xdr:rowOff>228600</xdr:rowOff>
                  </from>
                  <to>
                    <xdr:col>5</xdr:col>
                    <xdr:colOff>66675</xdr:colOff>
                    <xdr:row>45</xdr:row>
                    <xdr:rowOff>28575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4</xdr:col>
                    <xdr:colOff>38100</xdr:colOff>
                    <xdr:row>44</xdr:row>
                    <xdr:rowOff>228600</xdr:rowOff>
                  </from>
                  <to>
                    <xdr:col>5</xdr:col>
                    <xdr:colOff>66675</xdr:colOff>
                    <xdr:row>46</xdr:row>
                    <xdr:rowOff>28575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4</xdr:col>
                    <xdr:colOff>38100</xdr:colOff>
                    <xdr:row>45</xdr:row>
                    <xdr:rowOff>228600</xdr:rowOff>
                  </from>
                  <to>
                    <xdr:col>5</xdr:col>
                    <xdr:colOff>66675</xdr:colOff>
                    <xdr:row>46</xdr:row>
                    <xdr:rowOff>276225</xdr:rowOff>
                  </to>
                </anchor>
              </controlPr>
            </control>
          </mc:Choice>
        </mc:AlternateContent>
        <mc:AlternateContent xmlns:mc="http://schemas.openxmlformats.org/markup-compatibility/2006">
          <mc:Choice Requires="x14">
            <control shapeId="1099" r:id="rId36" name="Check Box 75">
              <controlPr defaultSize="0" autoFill="0" autoLine="0" autoPict="0">
                <anchor moveWithCells="1">
                  <from>
                    <xdr:col>4</xdr:col>
                    <xdr:colOff>38100</xdr:colOff>
                    <xdr:row>4</xdr:row>
                    <xdr:rowOff>209550</xdr:rowOff>
                  </from>
                  <to>
                    <xdr:col>5</xdr:col>
                    <xdr:colOff>66675</xdr:colOff>
                    <xdr:row>6</xdr:row>
                    <xdr:rowOff>9525</xdr:rowOff>
                  </to>
                </anchor>
              </controlPr>
            </control>
          </mc:Choice>
        </mc:AlternateContent>
        <mc:AlternateContent xmlns:mc="http://schemas.openxmlformats.org/markup-compatibility/2006">
          <mc:Choice Requires="x14">
            <control shapeId="1100" r:id="rId37" name="Check Box 76">
              <controlPr defaultSize="0" autoFill="0" autoLine="0" autoPict="0">
                <anchor moveWithCells="1">
                  <from>
                    <xdr:col>4</xdr:col>
                    <xdr:colOff>38100</xdr:colOff>
                    <xdr:row>5</xdr:row>
                    <xdr:rowOff>209550</xdr:rowOff>
                  </from>
                  <to>
                    <xdr:col>5</xdr:col>
                    <xdr:colOff>66675</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Universitaet Konstanz - Zentrale Verwaltung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Heiko Hofmann</dc:creator>
  <cp:lastModifiedBy>Heiko Hofmann</cp:lastModifiedBy>
  <dcterms:created xsi:type="dcterms:W3CDTF">2019-08-20T13:15:10Z</dcterms:created>
  <dcterms:modified xsi:type="dcterms:W3CDTF">2019-08-21T08:34:02Z</dcterms:modified>
</cp:coreProperties>
</file>